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22" i="2"/>
  <c r="D23" s="1"/>
  <c r="I17"/>
  <c r="I18"/>
  <c r="I16"/>
  <c r="I12"/>
  <c r="I11"/>
  <c r="I10"/>
  <c r="I9"/>
  <c r="I8"/>
  <c r="D16"/>
  <c r="D15"/>
  <c r="D17" s="1"/>
  <c r="D11"/>
  <c r="D10"/>
  <c r="D9"/>
  <c r="D8"/>
  <c r="D18" l="1"/>
  <c r="I20"/>
  <c r="I19"/>
</calcChain>
</file>

<file path=xl/sharedStrings.xml><?xml version="1.0" encoding="utf-8"?>
<sst xmlns="http://schemas.openxmlformats.org/spreadsheetml/2006/main" count="56" uniqueCount="30">
  <si>
    <t>Reverse calculation to find the diameter by giving water capacity and height</t>
  </si>
  <si>
    <t>Tank Diameter (Meter)</t>
  </si>
  <si>
    <t>Tank Height (Meter)</t>
  </si>
  <si>
    <t>Material GSM</t>
  </si>
  <si>
    <t>Weight of the Material in( Kg)</t>
  </si>
  <si>
    <t>Water Capacity (Litre)</t>
  </si>
  <si>
    <t>Tank  Diameter (Feet)</t>
  </si>
  <si>
    <t>Tank Height (Feet)</t>
  </si>
  <si>
    <t>To Find weight of the material and water capacity ( Circular tank)</t>
  </si>
  <si>
    <t>Formulae-1</t>
  </si>
  <si>
    <t>Biofloc  tank Calculations</t>
  </si>
  <si>
    <t>Formulae-2</t>
  </si>
  <si>
    <t>Formulae -3</t>
  </si>
  <si>
    <t>Water capacity (litre)</t>
  </si>
  <si>
    <t>Tank diameter In Meter</t>
  </si>
  <si>
    <t>Tank diameter In Feet</t>
  </si>
  <si>
    <t>Tank Length (Meter)</t>
  </si>
  <si>
    <t>Tank Breadth (Meter)</t>
  </si>
  <si>
    <t>To Find weight of the material and water capacity rectangular tank</t>
  </si>
  <si>
    <t>Weight of the material (kg)</t>
  </si>
  <si>
    <t>Water  capacity in( Litre)</t>
  </si>
  <si>
    <t>Tank length ( Feet)</t>
  </si>
  <si>
    <t>Tank Breadth ( Feet)</t>
  </si>
  <si>
    <t>Tank Height ( Feet)</t>
  </si>
  <si>
    <t>Formulae -4</t>
  </si>
  <si>
    <t>Formulae -5</t>
  </si>
  <si>
    <t>EMPIRE UNITED</t>
  </si>
  <si>
    <t>66/908 KRISHNA SWAMY ROAD , PULLEPADY, ERNAKULAM,KOCHI-682018</t>
  </si>
  <si>
    <t>PHONE NO : 93491 33736 - 85906 33736 - 0484 7962983</t>
  </si>
  <si>
    <t>WEB - www.empireutd.com email - info@empireutd.com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</si>
</sst>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2" fontId="0" fillId="4" borderId="1" xfId="0" applyNumberFormat="1" applyFill="1" applyBorder="1"/>
    <xf numFmtId="0" fontId="0" fillId="5" borderId="1" xfId="0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Fill="1" applyBorder="1"/>
    <xf numFmtId="0" fontId="0" fillId="0" borderId="0" xfId="0" applyFill="1" applyBorder="1" applyAlignment="1"/>
    <xf numFmtId="0" fontId="0" fillId="0" borderId="0" xfId="0" applyFill="1" applyBorder="1"/>
    <xf numFmtId="1" fontId="0" fillId="0" borderId="0" xfId="0" applyNumberFormat="1" applyFill="1" applyBorder="1"/>
    <xf numFmtId="2" fontId="0" fillId="0" borderId="0" xfId="0" applyNumberFormat="1" applyFill="1" applyBorder="1"/>
    <xf numFmtId="0" fontId="0" fillId="5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8" borderId="1" xfId="0" applyFill="1" applyBorder="1"/>
    <xf numFmtId="0" fontId="0" fillId="8" borderId="1" xfId="0" applyFill="1" applyBorder="1" applyAlignment="1"/>
    <xf numFmtId="0" fontId="1" fillId="8" borderId="1" xfId="0" applyFont="1" applyFill="1" applyBorder="1"/>
    <xf numFmtId="164" fontId="0" fillId="6" borderId="1" xfId="0" applyNumberFormat="1" applyFill="1" applyBorder="1"/>
    <xf numFmtId="0" fontId="0" fillId="0" borderId="0" xfId="0" applyFill="1" applyBorder="1" applyProtection="1">
      <protection locked="0"/>
    </xf>
    <xf numFmtId="165" fontId="0" fillId="0" borderId="0" xfId="0" applyNumberFormat="1" applyFill="1" applyBorder="1"/>
    <xf numFmtId="0" fontId="0" fillId="8" borderId="1" xfId="0" applyFill="1" applyBorder="1" applyProtection="1">
      <protection locked="0"/>
    </xf>
    <xf numFmtId="165" fontId="0" fillId="8" borderId="1" xfId="0" applyNumberFormat="1" applyFill="1" applyBorder="1"/>
    <xf numFmtId="0" fontId="0" fillId="2" borderId="1" xfId="0" applyFill="1" applyBorder="1" applyProtection="1">
      <protection locked="0"/>
    </xf>
    <xf numFmtId="2" fontId="0" fillId="6" borderId="1" xfId="0" applyNumberFormat="1" applyFill="1" applyBorder="1"/>
    <xf numFmtId="0" fontId="0" fillId="0" borderId="0" xfId="0" applyFill="1" applyBorder="1" applyAlignment="1">
      <alignment horizontal="center"/>
    </xf>
    <xf numFmtId="2" fontId="0" fillId="2" borderId="1" xfId="0" applyNumberFormat="1" applyFill="1" applyBorder="1"/>
    <xf numFmtId="0" fontId="2" fillId="8" borderId="1" xfId="0" applyFont="1" applyFill="1" applyBorder="1"/>
    <xf numFmtId="165" fontId="0" fillId="6" borderId="1" xfId="0" applyNumberFormat="1" applyFill="1" applyBorder="1"/>
    <xf numFmtId="1" fontId="0" fillId="6" borderId="1" xfId="0" applyNumberFormat="1" applyFill="1" applyBorder="1"/>
    <xf numFmtId="2" fontId="0" fillId="6" borderId="1" xfId="0" applyNumberFormat="1" applyFill="1" applyBorder="1" applyAlignment="1"/>
    <xf numFmtId="2" fontId="0" fillId="7" borderId="1" xfId="0" applyNumberFormat="1" applyFill="1" applyBorder="1" applyProtection="1">
      <protection locked="0"/>
    </xf>
    <xf numFmtId="165" fontId="0" fillId="7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G22" sqref="G22"/>
    </sheetView>
  </sheetViews>
  <sheetFormatPr defaultRowHeight="15"/>
  <cols>
    <col min="1" max="1" width="28.85546875" customWidth="1"/>
    <col min="2" max="2" width="11.28515625" customWidth="1"/>
    <col min="3" max="3" width="29.140625" customWidth="1"/>
    <col min="4" max="4" width="10.85546875" customWidth="1"/>
    <col min="5" max="5" width="4.85546875" customWidth="1"/>
    <col min="6" max="6" width="27.5703125" customWidth="1"/>
    <col min="7" max="7" width="13.85546875" customWidth="1"/>
    <col min="8" max="8" width="29.140625" customWidth="1"/>
    <col min="9" max="9" width="10.42578125" customWidth="1"/>
  </cols>
  <sheetData>
    <row r="1" spans="1:9" ht="15.75" thickBot="1">
      <c r="A1" s="32" t="s">
        <v>26</v>
      </c>
      <c r="B1" s="33"/>
      <c r="C1" s="33"/>
      <c r="D1" s="33"/>
      <c r="E1" s="33"/>
      <c r="F1" s="33"/>
      <c r="G1" s="33"/>
      <c r="H1" s="34"/>
    </row>
    <row r="2" spans="1:9" ht="15.75" thickBot="1">
      <c r="A2" s="32" t="s">
        <v>27</v>
      </c>
      <c r="B2" s="33"/>
      <c r="C2" s="33"/>
      <c r="D2" s="33"/>
      <c r="E2" s="33"/>
      <c r="F2" s="33"/>
      <c r="G2" s="33"/>
      <c r="H2" s="34"/>
    </row>
    <row r="3" spans="1:9" ht="15.75" thickBot="1">
      <c r="A3" s="32" t="s">
        <v>28</v>
      </c>
      <c r="B3" s="33"/>
      <c r="C3" s="33"/>
      <c r="D3" s="33"/>
      <c r="E3" s="33"/>
      <c r="F3" s="33"/>
      <c r="G3" s="33"/>
      <c r="H3" s="34"/>
    </row>
    <row r="4" spans="1:9" ht="15.75" thickBot="1">
      <c r="A4" s="32" t="s">
        <v>29</v>
      </c>
      <c r="B4" s="33"/>
      <c r="C4" s="33"/>
      <c r="D4" s="33"/>
      <c r="E4" s="33"/>
      <c r="F4" s="33"/>
      <c r="G4" s="33"/>
      <c r="H4" s="34"/>
    </row>
    <row r="5" spans="1:9">
      <c r="A5" s="25" t="s">
        <v>10</v>
      </c>
      <c r="B5" s="13"/>
      <c r="C5" s="13"/>
      <c r="D5" s="13"/>
      <c r="F5" s="25" t="s">
        <v>10</v>
      </c>
      <c r="G5" s="13"/>
      <c r="H5" s="13"/>
      <c r="I5" s="13"/>
    </row>
    <row r="6" spans="1:9">
      <c r="A6" s="13" t="s">
        <v>9</v>
      </c>
      <c r="B6" s="14"/>
      <c r="C6" s="14"/>
      <c r="D6" s="14"/>
      <c r="E6" s="7"/>
      <c r="F6" s="13" t="s">
        <v>24</v>
      </c>
      <c r="G6" s="19"/>
      <c r="H6" s="19"/>
      <c r="I6" s="20"/>
    </row>
    <row r="7" spans="1:9">
      <c r="A7" s="15" t="s">
        <v>8</v>
      </c>
      <c r="B7" s="13"/>
      <c r="C7" s="13"/>
      <c r="D7" s="13"/>
      <c r="E7" s="8"/>
      <c r="F7" s="15" t="s">
        <v>18</v>
      </c>
      <c r="G7" s="13"/>
      <c r="H7" s="13"/>
      <c r="I7" s="13"/>
    </row>
    <row r="8" spans="1:9">
      <c r="A8" s="3" t="s">
        <v>1</v>
      </c>
      <c r="B8" s="29">
        <v>3</v>
      </c>
      <c r="C8" s="6" t="s">
        <v>6</v>
      </c>
      <c r="D8" s="26">
        <f>B8*3.28083989</f>
        <v>9.8425196700000015</v>
      </c>
      <c r="E8" s="8"/>
      <c r="F8" s="3" t="s">
        <v>16</v>
      </c>
      <c r="G8" s="5">
        <v>5</v>
      </c>
      <c r="H8" s="6" t="s">
        <v>21</v>
      </c>
      <c r="I8" s="26">
        <f>G8*3.28083989</f>
        <v>16.40419945</v>
      </c>
    </row>
    <row r="9" spans="1:9">
      <c r="A9" s="3" t="s">
        <v>2</v>
      </c>
      <c r="B9" s="29">
        <v>1.5</v>
      </c>
      <c r="C9" s="6" t="s">
        <v>7</v>
      </c>
      <c r="D9" s="26">
        <f>B9*3.28083989</f>
        <v>4.9212598350000007</v>
      </c>
      <c r="E9" s="8"/>
      <c r="F9" s="3" t="s">
        <v>17</v>
      </c>
      <c r="G9" s="5">
        <v>2</v>
      </c>
      <c r="H9" s="6" t="s">
        <v>22</v>
      </c>
      <c r="I9" s="26">
        <f>G9*3.28083989</f>
        <v>6.5616797800000004</v>
      </c>
    </row>
    <row r="10" spans="1:9">
      <c r="A10" s="3" t="s">
        <v>3</v>
      </c>
      <c r="B10" s="12">
        <v>550</v>
      </c>
      <c r="C10" s="6" t="s">
        <v>4</v>
      </c>
      <c r="D10" s="16">
        <f>(3.14*(B8/2)*(B8/2)+2*3.14*(B8/2)*B9)*B10/1000</f>
        <v>11.657249999999999</v>
      </c>
      <c r="E10" s="9"/>
      <c r="F10" s="3" t="s">
        <v>2</v>
      </c>
      <c r="G10" s="5">
        <v>3</v>
      </c>
      <c r="H10" s="2" t="s">
        <v>23</v>
      </c>
      <c r="I10" s="26">
        <f>G10*3.28083989</f>
        <v>9.8425196700000015</v>
      </c>
    </row>
    <row r="11" spans="1:9">
      <c r="A11" s="3"/>
      <c r="B11" s="11"/>
      <c r="C11" s="6" t="s">
        <v>5</v>
      </c>
      <c r="D11" s="27">
        <f>(3.14*(B8/2)*(B8/2)*(B9-0.45))*1000</f>
        <v>7418.25</v>
      </c>
      <c r="E11" s="8"/>
      <c r="F11" s="3" t="s">
        <v>3</v>
      </c>
      <c r="G11" s="4">
        <v>550</v>
      </c>
      <c r="H11" s="6" t="s">
        <v>19</v>
      </c>
      <c r="I11" s="26">
        <f>((G8*G9)+(2*G10*G9)+(2*G10*G8))*G11/1000</f>
        <v>28.6</v>
      </c>
    </row>
    <row r="12" spans="1:9">
      <c r="E12" s="8"/>
      <c r="F12" s="11"/>
      <c r="G12" s="11"/>
      <c r="H12" s="6" t="s">
        <v>20</v>
      </c>
      <c r="I12" s="27">
        <f>(G8*G9*G10)*1000</f>
        <v>30000</v>
      </c>
    </row>
    <row r="13" spans="1:9">
      <c r="A13" s="13" t="s">
        <v>11</v>
      </c>
      <c r="B13" s="14"/>
      <c r="C13" s="14"/>
      <c r="D13" s="14"/>
      <c r="E13" s="8"/>
    </row>
    <row r="14" spans="1:9">
      <c r="A14" s="15" t="s">
        <v>8</v>
      </c>
      <c r="B14" s="13"/>
      <c r="C14" s="13"/>
      <c r="D14" s="13"/>
      <c r="E14" s="8"/>
      <c r="F14" s="13" t="s">
        <v>25</v>
      </c>
      <c r="G14" s="19"/>
      <c r="H14" s="19"/>
      <c r="I14" s="20"/>
    </row>
    <row r="15" spans="1:9">
      <c r="A15" s="3" t="s">
        <v>6</v>
      </c>
      <c r="B15" s="30">
        <v>9.84</v>
      </c>
      <c r="C15" s="6" t="s">
        <v>1</v>
      </c>
      <c r="D15" s="22">
        <f>B15*0.3048</f>
        <v>2.9992320000000001</v>
      </c>
      <c r="F15" s="15" t="s">
        <v>18</v>
      </c>
      <c r="G15" s="13"/>
      <c r="H15" s="13"/>
      <c r="I15" s="13"/>
    </row>
    <row r="16" spans="1:9">
      <c r="A16" s="3" t="s">
        <v>7</v>
      </c>
      <c r="B16" s="30">
        <v>4.92</v>
      </c>
      <c r="C16" s="6" t="s">
        <v>2</v>
      </c>
      <c r="D16" s="22">
        <f>B16*0.3048</f>
        <v>1.4996160000000001</v>
      </c>
      <c r="F16" s="1" t="s">
        <v>21</v>
      </c>
      <c r="G16" s="31">
        <v>16.404</v>
      </c>
      <c r="H16" s="6" t="s">
        <v>16</v>
      </c>
      <c r="I16" s="22">
        <f>G16*0.3048</f>
        <v>4.9999392</v>
      </c>
    </row>
    <row r="17" spans="1:9">
      <c r="A17" s="3" t="s">
        <v>3</v>
      </c>
      <c r="B17" s="12">
        <v>550</v>
      </c>
      <c r="C17" s="6" t="s">
        <v>4</v>
      </c>
      <c r="D17" s="16">
        <f>(3.14*(D15/2)*(D15/2)+2*3.14*(D15/2)*D16)*B17/1000</f>
        <v>11.651282251969537</v>
      </c>
      <c r="F17" s="1" t="s">
        <v>22</v>
      </c>
      <c r="G17" s="31">
        <v>6.5620000000000003</v>
      </c>
      <c r="H17" s="6" t="s">
        <v>17</v>
      </c>
      <c r="I17" s="22">
        <f t="shared" ref="I17:I18" si="0">G17*0.3048</f>
        <v>2.0000976000000001</v>
      </c>
    </row>
    <row r="18" spans="1:9">
      <c r="A18" s="3"/>
      <c r="B18" s="3"/>
      <c r="C18" s="6" t="s">
        <v>5</v>
      </c>
      <c r="D18" s="27">
        <f>3.14*(D15/2)*(D15/2)*(D16-0.45)*1000</f>
        <v>7411.7407710201569</v>
      </c>
      <c r="F18" s="24" t="s">
        <v>23</v>
      </c>
      <c r="G18" s="31">
        <v>9.843</v>
      </c>
      <c r="H18" s="6" t="s">
        <v>2</v>
      </c>
      <c r="I18" s="22">
        <f t="shared" si="0"/>
        <v>3.0001464000000002</v>
      </c>
    </row>
    <row r="19" spans="1:9">
      <c r="F19" s="1" t="s">
        <v>3</v>
      </c>
      <c r="G19" s="4">
        <v>550</v>
      </c>
      <c r="H19" s="6" t="s">
        <v>19</v>
      </c>
      <c r="I19" s="26">
        <f>((I16*I17)+(2*I18*I17)+(2*I18*I16))*G19/1000</f>
        <v>28.60145024266253</v>
      </c>
    </row>
    <row r="20" spans="1:9">
      <c r="A20" s="13" t="s">
        <v>12</v>
      </c>
      <c r="B20" s="13"/>
      <c r="C20" s="13"/>
      <c r="D20" s="13"/>
      <c r="E20" s="8"/>
      <c r="F20" s="21"/>
      <c r="G20" s="11"/>
      <c r="H20" s="6" t="s">
        <v>20</v>
      </c>
      <c r="I20" s="27">
        <f>I16*I17*I18*1000</f>
        <v>30002.563235837853</v>
      </c>
    </row>
    <row r="21" spans="1:9">
      <c r="A21" s="15" t="s">
        <v>0</v>
      </c>
      <c r="B21" s="13"/>
      <c r="C21" s="13"/>
      <c r="D21" s="13"/>
      <c r="E21" s="8"/>
    </row>
    <row r="22" spans="1:9">
      <c r="A22" s="3" t="s">
        <v>13</v>
      </c>
      <c r="B22" s="4">
        <v>7418</v>
      </c>
      <c r="C22" s="6" t="s">
        <v>14</v>
      </c>
      <c r="D22" s="28">
        <f>SQRT(B22/(3.14*(B23-0.45)*1000))*2</f>
        <v>2.9999494485681271</v>
      </c>
      <c r="E22" s="7"/>
      <c r="F22" s="8"/>
      <c r="G22" s="8"/>
      <c r="H22" s="8"/>
    </row>
    <row r="23" spans="1:9">
      <c r="A23" s="3" t="s">
        <v>2</v>
      </c>
      <c r="B23" s="4">
        <v>1.5</v>
      </c>
      <c r="C23" s="6" t="s">
        <v>15</v>
      </c>
      <c r="D23" s="26">
        <f>D22*3.28083989</f>
        <v>9.8423538188458153</v>
      </c>
      <c r="E23" s="8"/>
      <c r="F23" s="8"/>
      <c r="G23" s="8"/>
      <c r="H23" s="8"/>
    </row>
    <row r="24" spans="1:9">
      <c r="A24" s="8"/>
      <c r="B24" s="8"/>
      <c r="C24" s="8"/>
      <c r="D24" s="8"/>
      <c r="E24" s="8"/>
      <c r="F24" s="8"/>
      <c r="G24" s="8"/>
      <c r="H24" s="8"/>
    </row>
    <row r="25" spans="1:9">
      <c r="E25" s="9"/>
      <c r="F25" s="10"/>
      <c r="G25" s="10"/>
      <c r="H25" s="8"/>
    </row>
    <row r="26" spans="1:9">
      <c r="E26" s="8"/>
      <c r="F26" s="8"/>
      <c r="G26" s="8"/>
    </row>
    <row r="27" spans="1:9">
      <c r="E27" s="8"/>
      <c r="F27" s="8"/>
      <c r="G27" s="8"/>
    </row>
    <row r="29" spans="1:9">
      <c r="E29" s="23"/>
      <c r="F29" s="23"/>
      <c r="G29" s="8"/>
      <c r="H29" s="8"/>
      <c r="I29" s="8"/>
    </row>
    <row r="30" spans="1:9">
      <c r="E30" s="8"/>
      <c r="F30" s="8"/>
      <c r="G30" s="8"/>
      <c r="H30" s="8"/>
      <c r="I30" s="8"/>
    </row>
    <row r="31" spans="1:9">
      <c r="E31" s="8"/>
      <c r="G31" s="8"/>
      <c r="H31" s="8"/>
      <c r="I31" s="8"/>
    </row>
    <row r="32" spans="1:9">
      <c r="E32" s="8"/>
      <c r="G32" s="8"/>
      <c r="H32" s="8"/>
      <c r="I32" s="8"/>
    </row>
    <row r="33" spans="1:9">
      <c r="E33" s="18"/>
      <c r="G33" s="10"/>
      <c r="H33" s="10"/>
      <c r="I33" s="10"/>
    </row>
    <row r="35" spans="1:9">
      <c r="E35" s="8"/>
      <c r="F35" s="8"/>
      <c r="G35" s="8"/>
      <c r="H35" s="8"/>
      <c r="I35" s="8"/>
    </row>
    <row r="36" spans="1:9">
      <c r="A36" s="8"/>
      <c r="B36" s="8"/>
      <c r="C36" s="8"/>
      <c r="D36" s="8"/>
      <c r="E36" s="8"/>
      <c r="F36" s="8"/>
      <c r="G36" s="8"/>
      <c r="H36" s="8"/>
      <c r="I36" s="8"/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17"/>
      <c r="B38" s="17"/>
      <c r="C38" s="17"/>
      <c r="D38" s="17"/>
      <c r="E38" s="18"/>
      <c r="F38" s="9"/>
      <c r="G38" s="10"/>
      <c r="H38" s="10"/>
      <c r="I38" s="10"/>
    </row>
    <row r="39" spans="1:9">
      <c r="A39" s="8"/>
      <c r="B39" s="8"/>
      <c r="C39" s="8"/>
      <c r="D39" s="8"/>
      <c r="E39" s="8"/>
      <c r="F39" s="8"/>
      <c r="G39" s="8"/>
      <c r="H39" s="8"/>
      <c r="I39" s="8"/>
    </row>
  </sheetData>
  <sheetProtection password="E97D" sheet="1" objects="1" scenarios="1"/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A2" sqref="A2:H5"/>
    </sheetView>
  </sheetViews>
  <sheetFormatPr defaultRowHeight="15"/>
  <sheetData>
    <row r="1" spans="1:8" ht="15.75" thickBot="1"/>
    <row r="2" spans="1:8" ht="15.75" thickBot="1">
      <c r="A2" s="32" t="s">
        <v>26</v>
      </c>
      <c r="B2" s="33"/>
      <c r="C2" s="33"/>
      <c r="D2" s="33"/>
      <c r="E2" s="33"/>
      <c r="F2" s="33"/>
      <c r="G2" s="33"/>
      <c r="H2" s="34"/>
    </row>
    <row r="3" spans="1:8" ht="30" customHeight="1" thickBot="1">
      <c r="A3" s="32" t="s">
        <v>27</v>
      </c>
      <c r="B3" s="33"/>
      <c r="C3" s="33"/>
      <c r="D3" s="33"/>
      <c r="E3" s="33"/>
      <c r="F3" s="33"/>
      <c r="G3" s="33"/>
      <c r="H3" s="34"/>
    </row>
    <row r="4" spans="1:8" ht="15.75" thickBot="1">
      <c r="A4" s="32" t="s">
        <v>28</v>
      </c>
      <c r="B4" s="33"/>
      <c r="C4" s="33"/>
      <c r="D4" s="33"/>
      <c r="E4" s="33"/>
      <c r="F4" s="33"/>
      <c r="G4" s="33"/>
      <c r="H4" s="34"/>
    </row>
    <row r="5" spans="1:8" ht="15.75" thickBot="1">
      <c r="A5" s="32" t="s">
        <v>29</v>
      </c>
      <c r="B5" s="33"/>
      <c r="C5" s="33"/>
      <c r="D5" s="33"/>
      <c r="E5" s="33"/>
      <c r="F5" s="33"/>
      <c r="G5" s="33"/>
      <c r="H5" s="34"/>
    </row>
  </sheetData>
  <mergeCells count="4"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2021-04-05T16:28:45Z</dcterms:modified>
</cp:coreProperties>
</file>